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47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<sst xmlns="http://schemas.openxmlformats.org/spreadsheetml/2006/main" count="229" uniqueCount="148">
  <si>
    <t>左贡县2022年巩固脱贫攻坚成果同乡村振兴项目库</t>
  </si>
  <si>
    <t>填报单位： 左贡县乡村振兴局                                                                                                                                                              金额单位：万元</t>
  </si>
  <si>
    <t>序号</t>
  </si>
  <si>
    <t>县（区)、乡（镇）名称</t>
  </si>
  <si>
    <t>项目名称</t>
  </si>
  <si>
    <t>建设地点（所在乡村名）</t>
  </si>
  <si>
    <t>项目建设内容</t>
  </si>
  <si>
    <t>项目主管部门</t>
  </si>
  <si>
    <t>项目责任人</t>
  </si>
  <si>
    <t xml:space="preserve">计划开竣工日期
</t>
  </si>
  <si>
    <t>财政资金来源及金额</t>
  </si>
  <si>
    <t>投资计划(万元)</t>
  </si>
  <si>
    <t>项目预计年均实现收益（万元）</t>
  </si>
  <si>
    <t>项目受益群众户(户)</t>
  </si>
  <si>
    <t>项目受益总人口(人)</t>
  </si>
  <si>
    <t>其中</t>
  </si>
  <si>
    <t>备注</t>
  </si>
  <si>
    <t>资金来源名称</t>
  </si>
  <si>
    <t>金额(万元)</t>
  </si>
  <si>
    <t>总投资</t>
  </si>
  <si>
    <t>中央财政资金</t>
  </si>
  <si>
    <t>自治区财政资金</t>
  </si>
  <si>
    <t>地（市）级资金</t>
  </si>
  <si>
    <t xml:space="preserve">县本级资金  </t>
  </si>
  <si>
    <t>援藏资金</t>
  </si>
  <si>
    <t xml:space="preserve">项目单位自筹（含贷款）   </t>
  </si>
  <si>
    <t>受益脱贫户数</t>
  </si>
  <si>
    <t>受益脱贫人口数</t>
  </si>
  <si>
    <t>行次</t>
  </si>
  <si>
    <t>左贡县合计（21项）</t>
  </si>
  <si>
    <t>(一)生产发展类（含产业基础设施配套类5个）</t>
  </si>
  <si>
    <t>左贡县</t>
  </si>
  <si>
    <t>左贡县扎玉镇碧西村藏猪扩繁场项目</t>
  </si>
  <si>
    <t>扎玉镇</t>
  </si>
  <si>
    <t>新建藏猪扩繁场一座，养殖藏猪2499头。养殖舍7500平方米，饲草料仓库500平方米，隔离猪舍300平方米。污水处理系统1套，总平工程等相关附属设施，室外水电工程1项，信息追溯系统1项，等附属设施。</t>
  </si>
  <si>
    <t>农业农村局</t>
  </si>
  <si>
    <t>牛勇军</t>
  </si>
  <si>
    <t>2022年3月</t>
  </si>
  <si>
    <t>2022年12月</t>
  </si>
  <si>
    <t>中央财政衔接推进乡村振兴补助资金1354.30万元，自治区财政衔接推进乡村振兴补助资金322.5万元</t>
  </si>
  <si>
    <t>因2022年5月底昌都市农业农村局会同自治区相关专家到现场进行巡查，并作出重要指示，未到达国家级扩繁场标准。要求选址地点既要有独立水源点，又要保持离主要交通要道500米以上，扩繁场选址地点不符合要求。目前选址为扎玉镇地库村。</t>
  </si>
  <si>
    <t>左贡县中林卡万亩葡萄园基地水肥一体化系统升级改造</t>
  </si>
  <si>
    <t>中林卡乡</t>
  </si>
  <si>
    <t>蓄水池出水端增加过滤系统，9个蓄水池共9套过滤系统。增加水肥一体化功能，共9套水肥一体设备。水肥一体化技术是将灌溉与施肥融为一体的农业新技术。水肥一体化是借助压力系统(或地形自然落差)，将可溶性固体或液体肥料，按土壤养分含量和作物种类的需肥规律和特点，配兑成的肥液与灌溉水一起。机电房：机电房用于安放首部系统，面积8平方米，墙体砌筑120MM厚，内外抹灰平光，屋顶混凝土浇筑，厚度8公分等相关附属设备。</t>
  </si>
  <si>
    <t>中央财政衔接推进乡村振兴补助资金800万元。</t>
  </si>
  <si>
    <t>已开工</t>
  </si>
  <si>
    <t>左贡县扎玉镇然巴灌溉改造工程</t>
  </si>
  <si>
    <t>扎玉镇然巴村</t>
  </si>
  <si>
    <t>更换DN400PE管道2km为钢丝骨架PE管。</t>
  </si>
  <si>
    <t>水利局</t>
  </si>
  <si>
    <t>卢洪波</t>
  </si>
  <si>
    <t>中央财政衔接推进乡村振兴补助资金350万元。</t>
  </si>
  <si>
    <t>左贡县农牧民合作社培育项目</t>
  </si>
  <si>
    <t>中林卡乡、下林卡乡、扎玉镇、碧土乡</t>
  </si>
  <si>
    <t>下林卡旭日合作社运营及人员培训、中林卡乡合作运营及人员培训社、扎玉镇然巴合作社运营及人员培训并新建业务用房376.04m2、新建库房292.3m2、鸡舍改造835.98m2、新建一级洗消中心136m2、新建二级人员洗消中心3m2、新建无害化处理室11.45m2、及围墙、新建道路、污水处理设备、变压器、污水管网等</t>
  </si>
  <si>
    <t>2022年6月</t>
  </si>
  <si>
    <t>中央财政衔接推进乡村振兴补助资金1000万元</t>
  </si>
  <si>
    <t>发改委正在进行概算审核，预计8月31日取得概算批复</t>
  </si>
  <si>
    <t>左贡县葡萄酒厂二期建设及酒厂设备安装建设项目</t>
  </si>
  <si>
    <t>旺达镇夯达村</t>
  </si>
  <si>
    <t>用地面积为20640.86平方米；建筑占地面积为2166.47平方米；总建筑面积为6741.18平方米，（其中：负一层酒窖建筑面积2347.31平方米；地上总面积4393.87平方米）。主要包括主体工程、室内装饰工程、室内电气及设备安装工程、室内给排水安装工程及室外附属工程等。</t>
  </si>
  <si>
    <t>商务局</t>
  </si>
  <si>
    <t>谭景华</t>
  </si>
  <si>
    <t>中央财政衔接推进乡村振兴补助资金1158.60万元,市级财政衔接推进乡村振兴补助资金680万元</t>
  </si>
  <si>
    <t>经对接商务局，无法确定开工时间。</t>
  </si>
  <si>
    <t>（二）巩固提升类（人居环境整治类3个）</t>
  </si>
  <si>
    <t>左贡县东坝乡格瓦村巩固提升工程</t>
  </si>
  <si>
    <t>东坝乡格瓦村</t>
  </si>
  <si>
    <t>对73户416人入户道路、垃圾分类、污水处理设施、风貌改造等配套附属设施</t>
  </si>
  <si>
    <t>乡村振兴局</t>
  </si>
  <si>
    <t>扎西白珍</t>
  </si>
  <si>
    <t>中央财政衔接推进乡村振兴补助资金2295万元(其中少数民族发展资金458.24万元)，自治区财政衔接推进乡村振兴补助资金405万元（其中少数民族发展资金342.47万元）</t>
  </si>
  <si>
    <t>左贡县田妥镇田妥村巩固提升工程</t>
  </si>
  <si>
    <t>田妥镇田妥村</t>
  </si>
  <si>
    <t>对163户807人入户道路、垃圾分类、污水处理设施、风貌改造等配套附属设施</t>
  </si>
  <si>
    <t>住建局</t>
  </si>
  <si>
    <t>姚国文</t>
  </si>
  <si>
    <t>中央财政衔接推进乡村振兴补助资金2305万元，自治区财政衔接推进乡村振兴补助资金995万元</t>
  </si>
  <si>
    <t>左贡县碧土乡碧土村巩固提升工程</t>
  </si>
  <si>
    <t>碧土乡碧土村</t>
  </si>
  <si>
    <t>依托碧土小城镇、扎拉电站建设为契机打造美丽乡村。主要对村内街巷整治、主要建筑外立面整治、屋面改造工程、给排水管网改造、电力及通讯管网改造、广场种植观赏苗木、污水处理设施改造、给水设施改造、人行步道改造。带动全乡117户544人。</t>
  </si>
  <si>
    <t>2022年4月</t>
  </si>
  <si>
    <t>中央财政衔接推进乡村振兴补助资金2260万元，自治区财政衔接推进乡村振兴补助资金1340万元</t>
  </si>
  <si>
    <t>(三)小型公益性基础设施类(7个）</t>
  </si>
  <si>
    <t>左贡县绕金乡4个村集中供水提升工程</t>
  </si>
  <si>
    <t>贡日村、普拉村、绕金一村、绕金二村</t>
  </si>
  <si>
    <t>新建DN200PE管道35.31km，取水口一座，蓄水池一座，清水池一座等配套附属设施。</t>
  </si>
  <si>
    <t>中央财政衔接推进乡村振兴补助资金208.24万元，自治区财政衔接推进乡村振兴补助资金911.47万元，县级自筹资金638万元</t>
  </si>
  <si>
    <t>中央财政衔接推进乡村振兴补助资金222.29万元</t>
  </si>
  <si>
    <t>第一批整合方案缺口资金项目,项目总投资1980万元</t>
  </si>
  <si>
    <t>左贡县四方祥和新村安置点及周边村庄供水改扩建工程</t>
  </si>
  <si>
    <t>旺达镇孟琼村、拉达村、四方祥和新村</t>
  </si>
  <si>
    <t>新建支管3条，总长12km及配套附属设施。</t>
  </si>
  <si>
    <t>中央财政衔接推进乡村振兴补助资金592.5万元，自治区财政衔接推进乡村振兴补助资金307.5万元</t>
  </si>
  <si>
    <t>左贡县基本农田建设项目</t>
  </si>
  <si>
    <t>仁果乡、中林卡乡</t>
  </si>
  <si>
    <t>对左贡县5000亩农田进行土地平整，施有机肥等措施。</t>
  </si>
  <si>
    <t>中央财政衔接推进乡村振兴补助资金280万元。</t>
  </si>
  <si>
    <t>左贡县扎玉镇中邓村危桥改造</t>
  </si>
  <si>
    <t>扎玉镇中邓村</t>
  </si>
  <si>
    <t>新建2*20米预应力空心板桥一座，桥面净宽4.5米，两侧防撞栏杆宽0.5米，桥面总宽5.5米。</t>
  </si>
  <si>
    <t>交通局</t>
  </si>
  <si>
    <t>冉程文</t>
  </si>
  <si>
    <t>中央财政衔接推进乡村振兴补助资金550万元</t>
  </si>
  <si>
    <t>左贡县东坝乡公路安全生命防护工程</t>
  </si>
  <si>
    <t>东坝乡</t>
  </si>
  <si>
    <t>本项目主要病害集中段落为K0+000-K4+100、K10+650-K13+500、K17+300-K23+630，增设Gr-B-2E波形梁护栏，总长度1326米，增设M10浆砌片石路堑墙1116.7米，共计6358m³；拆除M10浆砌片石旧挡墙（已完全失去挡防作用）42米，共计142.8m³</t>
  </si>
  <si>
    <t>中央财政衔接推进乡村振兴补助资金500万元</t>
  </si>
  <si>
    <t>田妥镇田妥村（洛）桥梁建设项目</t>
  </si>
  <si>
    <t>新建10米空心板小桥一座，桥面净宽4.5米，两侧防撞栏杆宽0.5米，桥面总宽5.5米。</t>
  </si>
  <si>
    <t>中央财政衔接推进乡村振兴补助资金110.11万元</t>
  </si>
  <si>
    <t>（四）整村推进类（1个）</t>
  </si>
  <si>
    <t>左贡县旺达镇列达村乡村振兴建设项目</t>
  </si>
  <si>
    <t>旺达镇列达村</t>
  </si>
  <si>
    <t>对122户550人入户道路、垃圾分类、污水处理设施、风貌改造等配套附属设施</t>
  </si>
  <si>
    <t>中央财政衔接推进乡村振兴补助资金2040万元，自治区财政衔接推进乡村振兴补助资金360万元</t>
  </si>
  <si>
    <t>（五）以工代赈（2个）</t>
  </si>
  <si>
    <t>左贡县田妥镇米扎村新建水渠工程</t>
  </si>
  <si>
    <t>田妥镇米扎村</t>
  </si>
  <si>
    <t>新建3500米农田灌溉水渠及附属。</t>
  </si>
  <si>
    <t>保鹏飞</t>
  </si>
  <si>
    <t>2022年8月</t>
  </si>
  <si>
    <t>中央财政衔接推进乡村振兴补助资金150万元（其中以工代赈资金150万元）</t>
  </si>
  <si>
    <t>左贡县扎玉镇德巴村新建水渠工程</t>
  </si>
  <si>
    <t>扎玉镇德巴村</t>
  </si>
  <si>
    <t>新建6000米农田灌溉水渠及附属。</t>
  </si>
  <si>
    <t>发改委</t>
  </si>
  <si>
    <t>岳东</t>
  </si>
  <si>
    <t>2022年11月</t>
  </si>
  <si>
    <t>中央财政衔接推进乡村振兴补助资金300万元（其中以工代赈资金300万元）</t>
  </si>
  <si>
    <t>（六）生态岗位补助（2个）</t>
  </si>
  <si>
    <t>1</t>
  </si>
  <si>
    <t>生态保护岗位补助</t>
  </si>
  <si>
    <t>全县</t>
  </si>
  <si>
    <t>实施生态保护岗位补助，安排生态保护护林员、草监员、湿地员、水管员、农村公路养护员、环境卫生治理等岗位</t>
  </si>
  <si>
    <t>生态环境局</t>
  </si>
  <si>
    <t>杜培军</t>
  </si>
  <si>
    <t>2022年1月</t>
  </si>
  <si>
    <t>中央财政林业草原生态保护恢复资金70万元，中央财政林业发展改革资金1155万元。自治区草原生态岗位保护补助资金805.95万元(中央财政资金)</t>
  </si>
  <si>
    <t>2</t>
  </si>
  <si>
    <t>中央财政衔接推进乡村振兴补助资金1457.15万元</t>
  </si>
  <si>
    <t>（七）扶贫贷款贴息类</t>
  </si>
  <si>
    <t>易地扶贫搬迁农村基础设施贷款贴息</t>
  </si>
  <si>
    <t>实施2022年易地扶贫搬迁农村基础设施贷款贴息473.2万元</t>
  </si>
  <si>
    <t>财政局</t>
  </si>
  <si>
    <t>玉珍</t>
  </si>
  <si>
    <t>2021年3月-2021年12月</t>
  </si>
  <si>
    <t>中央财政衔接推进乡村振兴补助资金473.2万元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</si>
</sst>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3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b/>
      <sz val="12"/>
      <color indexed="10"/>
      <name val="宋体"/>
      <family val="0"/>
    </font>
    <font>
      <b/>
      <sz val="11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b/>
      <sz val="12"/>
      <color rgb="FFFF0000"/>
      <name val="宋体"/>
      <family val="0"/>
    </font>
    <font>
      <b/>
      <sz val="12"/>
      <color rgb="FFFF0000"/>
      <name val="Calibri"/>
      <family val="0"/>
    </font>
    <font>
      <b/>
      <sz val="11"/>
      <color rgb="FFFF0000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0"/>
      <color rgb="FFFF0000"/>
      <name val="宋体"/>
      <family val="0"/>
    </font>
    <font>
      <b/>
      <sz val="10"/>
      <color rgb="FFFF0000"/>
      <name val="Calibri"/>
      <family val="0"/>
    </font>
    <font>
      <sz val="10"/>
      <color rgb="FFFF0000"/>
      <name val="宋体"/>
      <family val="0"/>
    </font>
    <font>
      <b/>
      <sz val="10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 applyProtection="0">
      <alignment/>
    </xf>
    <xf numFmtId="0" fontId="0" fillId="2" borderId="0" applyNumberFormat="0" applyBorder="0" applyAlignment="0" applyProtection="0"/>
    <xf numFmtId="0" fontId="15" fillId="3" borderId="1" applyNumberFormat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7" fillId="6" borderId="0" applyNumberFormat="0" applyBorder="0" applyAlignment="0" applyProtection="0"/>
    <xf numFmtId="0" fontId="21" fillId="0" borderId="5" applyNumberFormat="0" applyFill="0" applyAlignment="0" applyProtection="0"/>
    <xf numFmtId="0" fontId="17" fillId="6" borderId="0" applyNumberFormat="0" applyBorder="0" applyAlignment="0" applyProtection="0"/>
    <xf numFmtId="0" fontId="26" fillId="8" borderId="6" applyNumberFormat="0" applyAlignment="0" applyProtection="0"/>
    <xf numFmtId="0" fontId="27" fillId="8" borderId="1" applyNumberFormat="0" applyAlignment="0" applyProtection="0"/>
    <xf numFmtId="0" fontId="28" fillId="9" borderId="7" applyNumberFormat="0" applyAlignment="0" applyProtection="0"/>
    <xf numFmtId="0" fontId="0" fillId="2" borderId="0" applyNumberFormat="0" applyBorder="0" applyAlignment="0" applyProtection="0"/>
    <xf numFmtId="0" fontId="17" fillId="10" borderId="0" applyNumberFormat="0" applyBorder="0" applyAlignment="0" applyProtection="0"/>
    <xf numFmtId="0" fontId="29" fillId="0" borderId="8" applyNumberFormat="0" applyFill="0" applyAlignment="0" applyProtection="0"/>
    <xf numFmtId="0" fontId="0" fillId="0" borderId="0">
      <alignment/>
      <protection/>
    </xf>
    <xf numFmtId="0" fontId="6" fillId="0" borderId="9" applyNumberFormat="0" applyFill="0" applyAlignment="0" applyProtection="0"/>
    <xf numFmtId="0" fontId="30" fillId="4" borderId="0" applyNumberFormat="0" applyBorder="0" applyAlignment="0" applyProtection="0"/>
    <xf numFmtId="0" fontId="31" fillId="11" borderId="0" applyNumberFormat="0" applyBorder="0" applyAlignment="0" applyProtection="0"/>
    <xf numFmtId="0" fontId="17" fillId="12" borderId="0" applyNumberFormat="0" applyBorder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7" fillId="15" borderId="0" applyNumberFormat="0" applyBorder="0" applyAlignment="0" applyProtection="0"/>
    <xf numFmtId="0" fontId="14" fillId="0" borderId="0">
      <alignment vertical="center"/>
      <protection/>
    </xf>
    <xf numFmtId="0" fontId="17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7" fillId="16" borderId="0" applyNumberFormat="0" applyBorder="0" applyAlignment="0" applyProtection="0"/>
    <xf numFmtId="0" fontId="14" fillId="0" borderId="0">
      <alignment vertical="center"/>
      <protection/>
    </xf>
    <xf numFmtId="0" fontId="0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4" fillId="0" borderId="0">
      <alignment vertical="center"/>
      <protection/>
    </xf>
    <xf numFmtId="0" fontId="0" fillId="3" borderId="0" applyNumberFormat="0" applyBorder="0" applyAlignment="0" applyProtection="0"/>
    <xf numFmtId="0" fontId="17" fillId="3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 applyProtection="0">
      <alignment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3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4" fillId="0" borderId="0">
      <alignment vertical="center"/>
      <protection/>
    </xf>
  </cellStyleXfs>
  <cellXfs count="7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176" fontId="4" fillId="18" borderId="15" xfId="0" applyNumberFormat="1" applyFont="1" applyFill="1" applyBorder="1" applyAlignment="1">
      <alignment horizontal="center" vertical="center" wrapText="1"/>
    </xf>
    <xf numFmtId="176" fontId="4" fillId="18" borderId="16" xfId="0" applyNumberFormat="1" applyFont="1" applyFill="1" applyBorder="1" applyAlignment="1">
      <alignment horizontal="center" vertical="center" wrapText="1"/>
    </xf>
    <xf numFmtId="176" fontId="4" fillId="18" borderId="17" xfId="0" applyNumberFormat="1" applyFont="1" applyFill="1" applyBorder="1" applyAlignment="1">
      <alignment horizontal="center" vertical="center" wrapText="1"/>
    </xf>
    <xf numFmtId="0" fontId="5" fillId="18" borderId="15" xfId="0" applyNumberFormat="1" applyFont="1" applyFill="1" applyBorder="1" applyAlignment="1">
      <alignment horizontal="center" vertical="center" wrapText="1"/>
    </xf>
    <xf numFmtId="0" fontId="6" fillId="18" borderId="15" xfId="0" applyFont="1" applyFill="1" applyBorder="1" applyAlignment="1">
      <alignment horizontal="center" vertical="center" wrapText="1"/>
    </xf>
    <xf numFmtId="49" fontId="6" fillId="18" borderId="15" xfId="0" applyNumberFormat="1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left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3" fillId="0" borderId="15" xfId="0" applyNumberFormat="1" applyFont="1" applyFill="1" applyBorder="1" applyAlignment="1">
      <alignment horizontal="center" vertical="center" wrapText="1"/>
    </xf>
    <xf numFmtId="49" fontId="35" fillId="0" borderId="15" xfId="0" applyNumberFormat="1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7" fillId="19" borderId="15" xfId="0" applyFont="1" applyFill="1" applyBorder="1" applyAlignment="1">
      <alignment horizontal="center" vertical="center" wrapText="1"/>
    </xf>
    <xf numFmtId="49" fontId="37" fillId="19" borderId="15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77" fontId="10" fillId="0" borderId="15" xfId="0" applyNumberFormat="1" applyFont="1" applyFill="1" applyBorder="1" applyAlignment="1">
      <alignment horizontal="center" vertical="center" wrapText="1"/>
    </xf>
    <xf numFmtId="0" fontId="38" fillId="19" borderId="15" xfId="0" applyFont="1" applyFill="1" applyBorder="1" applyAlignment="1">
      <alignment horizontal="center" vertical="center" wrapText="1"/>
    </xf>
    <xf numFmtId="49" fontId="38" fillId="19" borderId="15" xfId="0" applyNumberFormat="1" applyFont="1" applyFill="1" applyBorder="1" applyAlignment="1">
      <alignment horizontal="center" vertical="center" wrapText="1"/>
    </xf>
    <xf numFmtId="57" fontId="10" fillId="0" borderId="15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176" fontId="39" fillId="19" borderId="15" xfId="0" applyNumberFormat="1" applyFont="1" applyFill="1" applyBorder="1" applyAlignment="1">
      <alignment horizontal="center" vertical="center" wrapText="1"/>
    </xf>
    <xf numFmtId="0" fontId="40" fillId="19" borderId="15" xfId="0" applyFont="1" applyFill="1" applyBorder="1" applyAlignment="1">
      <alignment horizontal="center" vertical="center" wrapText="1"/>
    </xf>
    <xf numFmtId="49" fontId="39" fillId="19" borderId="15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0" fontId="10" fillId="19" borderId="15" xfId="0" applyFont="1" applyFill="1" applyBorder="1" applyAlignment="1">
      <alignment horizontal="center" vertical="center" wrapText="1"/>
    </xf>
    <xf numFmtId="49" fontId="10" fillId="19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9" fontId="39" fillId="0" borderId="16" xfId="0" applyNumberFormat="1" applyFont="1" applyFill="1" applyBorder="1" applyAlignment="1">
      <alignment horizontal="center" vertical="center" wrapText="1"/>
    </xf>
    <xf numFmtId="49" fontId="39" fillId="0" borderId="18" xfId="0" applyNumberFormat="1" applyFont="1" applyFill="1" applyBorder="1" applyAlignment="1">
      <alignment horizontal="center" vertical="center" wrapText="1"/>
    </xf>
    <xf numFmtId="49" fontId="39" fillId="0" borderId="17" xfId="0" applyNumberFormat="1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8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176" fontId="6" fillId="18" borderId="15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176" fontId="35" fillId="0" borderId="15" xfId="0" applyNumberFormat="1" applyFont="1" applyFill="1" applyBorder="1" applyAlignment="1">
      <alignment horizontal="center" vertical="center" wrapText="1"/>
    </xf>
    <xf numFmtId="176" fontId="9" fillId="0" borderId="15" xfId="0" applyNumberFormat="1" applyFont="1" applyFill="1" applyBorder="1" applyAlignment="1">
      <alignment horizontal="center" vertical="center" wrapText="1"/>
    </xf>
    <xf numFmtId="176" fontId="10" fillId="19" borderId="15" xfId="0" applyNumberFormat="1" applyFont="1" applyFill="1" applyBorder="1" applyAlignment="1">
      <alignment horizontal="center" vertical="center" wrapText="1"/>
    </xf>
    <xf numFmtId="176" fontId="10" fillId="0" borderId="15" xfId="0" applyNumberFormat="1" applyFont="1" applyFill="1" applyBorder="1" applyAlignment="1">
      <alignment horizontal="center" vertical="center" wrapText="1"/>
    </xf>
    <xf numFmtId="0" fontId="39" fillId="19" borderId="15" xfId="0" applyFont="1" applyFill="1" applyBorder="1" applyAlignment="1">
      <alignment horizontal="center" vertical="center" wrapText="1"/>
    </xf>
    <xf numFmtId="176" fontId="39" fillId="0" borderId="15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9" fillId="19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76" fontId="41" fillId="19" borderId="15" xfId="0" applyNumberFormat="1" applyFont="1" applyFill="1" applyBorder="1" applyAlignment="1">
      <alignment horizontal="center" vertical="center" wrapText="1"/>
    </xf>
    <xf numFmtId="0" fontId="10" fillId="19" borderId="16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</cellXfs>
  <cellStyles count="121">
    <cellStyle name="Normal" xfId="0"/>
    <cellStyle name="Currency [0]" xfId="15"/>
    <cellStyle name="常规 268" xfId="16"/>
    <cellStyle name="Currency" xfId="17"/>
    <cellStyle name="常规 39" xfId="18"/>
    <cellStyle name="常规 2 2 2 2" xfId="19"/>
    <cellStyle name="20% - 强调文字颜色 3" xfId="20"/>
    <cellStyle name="输入" xfId="21"/>
    <cellStyle name="常规 255" xfId="22"/>
    <cellStyle name="Comma [0]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 13" xfId="32"/>
    <cellStyle name="常规 6" xfId="33"/>
    <cellStyle name="警告文本" xfId="34"/>
    <cellStyle name="常规 245" xfId="35"/>
    <cellStyle name="60% - 强调文字颜色 2" xfId="36"/>
    <cellStyle name="标题 4" xfId="37"/>
    <cellStyle name="标题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常规 2 13" xfId="51"/>
    <cellStyle name="汇总" xfId="52"/>
    <cellStyle name="好" xfId="53"/>
    <cellStyle name="适中" xfId="54"/>
    <cellStyle name="强调文字颜色 1" xfId="55"/>
    <cellStyle name="常规 208" xfId="56"/>
    <cellStyle name="常规 14 9" xfId="57"/>
    <cellStyle name="20% - 强调文字颜色 5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常规 215" xfId="64"/>
    <cellStyle name="强调文字颜色 4" xfId="65"/>
    <cellStyle name="20% - 强调文字颜色 4" xfId="66"/>
    <cellStyle name="40% - 强调文字颜色 4" xfId="67"/>
    <cellStyle name="强调文字颜色 5" xfId="68"/>
    <cellStyle name="常规 2 2" xfId="69"/>
    <cellStyle name="40% - 强调文字颜色 5" xfId="70"/>
    <cellStyle name="60% - 强调文字颜色 5" xfId="71"/>
    <cellStyle name="强调文字颜色 6" xfId="72"/>
    <cellStyle name="常规 10" xfId="73"/>
    <cellStyle name="40% - 强调文字颜色 6" xfId="74"/>
    <cellStyle name="60% - 强调文字颜色 6" xfId="75"/>
    <cellStyle name="常规 10 10" xfId="76"/>
    <cellStyle name="常规 10 10 2" xfId="77"/>
    <cellStyle name="常规 10 2 11" xfId="78"/>
    <cellStyle name="常规 2 2 2 2 2" xfId="79"/>
    <cellStyle name="常规 10 2 3" xfId="80"/>
    <cellStyle name="常规 17" xfId="81"/>
    <cellStyle name="常规 2" xfId="82"/>
    <cellStyle name="常规 17 2 4" xfId="83"/>
    <cellStyle name="常规 18" xfId="84"/>
    <cellStyle name="常规 18 2" xfId="85"/>
    <cellStyle name="常规 2 2 2 2 2 2" xfId="86"/>
    <cellStyle name="常规 2 2 2 2 3" xfId="87"/>
    <cellStyle name="常规 2 3" xfId="88"/>
    <cellStyle name="常规 2 4" xfId="89"/>
    <cellStyle name="常规 208 2" xfId="90"/>
    <cellStyle name="常规 212" xfId="91"/>
    <cellStyle name="常规 230" xfId="92"/>
    <cellStyle name="常规 231" xfId="93"/>
    <cellStyle name="常规 232" xfId="94"/>
    <cellStyle name="常规 233" xfId="95"/>
    <cellStyle name="常规 234" xfId="96"/>
    <cellStyle name="常规 235" xfId="97"/>
    <cellStyle name="常规 240" xfId="98"/>
    <cellStyle name="常规 236" xfId="99"/>
    <cellStyle name="常规 237" xfId="100"/>
    <cellStyle name="常规 242" xfId="101"/>
    <cellStyle name="常规 238" xfId="102"/>
    <cellStyle name="常规 243" xfId="103"/>
    <cellStyle name="常规 239" xfId="104"/>
    <cellStyle name="常规 244" xfId="105"/>
    <cellStyle name="常规 246" xfId="106"/>
    <cellStyle name="常规 251" xfId="107"/>
    <cellStyle name="常规 247" xfId="108"/>
    <cellStyle name="常规 252" xfId="109"/>
    <cellStyle name="常规 253" xfId="110"/>
    <cellStyle name="常规 254" xfId="111"/>
    <cellStyle name="常规 256" xfId="112"/>
    <cellStyle name="常规 261" xfId="113"/>
    <cellStyle name="常规 257" xfId="114"/>
    <cellStyle name="常规 262" xfId="115"/>
    <cellStyle name="常规 258" xfId="116"/>
    <cellStyle name="常规 263" xfId="117"/>
    <cellStyle name="常规 259" xfId="118"/>
    <cellStyle name="常规 265" xfId="119"/>
    <cellStyle name="常规 266" xfId="120"/>
    <cellStyle name="常规 267" xfId="121"/>
    <cellStyle name="常规 269" xfId="122"/>
    <cellStyle name="常规 3" xfId="123"/>
    <cellStyle name="常规 3 2" xfId="124"/>
    <cellStyle name="常规 39 2" xfId="125"/>
    <cellStyle name="常规 4" xfId="126"/>
    <cellStyle name="常规 40" xfId="127"/>
    <cellStyle name="常规 40 2" xfId="128"/>
    <cellStyle name="常规 41" xfId="129"/>
    <cellStyle name="常规 41 2" xfId="130"/>
    <cellStyle name="常规 5" xfId="131"/>
    <cellStyle name="常规 7" xfId="132"/>
    <cellStyle name="常规 7 2" xfId="133"/>
    <cellStyle name="常规 8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tabSelected="1" zoomScaleSheetLayoutView="100" workbookViewId="0" topLeftCell="A1">
      <selection activeCell="J8" sqref="J8"/>
    </sheetView>
  </sheetViews>
  <sheetFormatPr defaultColWidth="9.00390625" defaultRowHeight="13.5"/>
  <cols>
    <col min="3" max="3" width="12.875" style="0" customWidth="1"/>
    <col min="5" max="5" width="40.625" style="0" customWidth="1"/>
    <col min="8" max="8" width="10.375" style="0" bestFit="1" customWidth="1"/>
    <col min="10" max="10" width="25.375" style="0" customWidth="1"/>
    <col min="11" max="11" width="11.625" style="0" customWidth="1"/>
    <col min="12" max="12" width="12.125" style="0" customWidth="1"/>
    <col min="13" max="13" width="10.50390625" style="0" customWidth="1"/>
    <col min="14" max="14" width="12.75390625" style="0" customWidth="1"/>
    <col min="15" max="15" width="11.375" style="0" bestFit="1" customWidth="1"/>
    <col min="16" max="16" width="9.25390625" style="0" bestFit="1" customWidth="1"/>
    <col min="24" max="24" width="26.75390625" style="0" customWidth="1"/>
  </cols>
  <sheetData>
    <row r="1" spans="1:24" ht="22.5">
      <c r="A1" s="1" t="s">
        <v>0</v>
      </c>
      <c r="B1" s="1"/>
      <c r="C1" s="1"/>
      <c r="D1" s="1"/>
      <c r="E1" s="1"/>
      <c r="F1" s="1"/>
      <c r="G1" s="1"/>
      <c r="H1" s="2"/>
      <c r="I1" s="2"/>
      <c r="J1" s="1"/>
      <c r="K1" s="48"/>
      <c r="L1" s="48"/>
      <c r="M1" s="48"/>
      <c r="N1" s="48"/>
      <c r="O1" s="48"/>
      <c r="P1" s="48"/>
      <c r="Q1" s="48"/>
      <c r="R1" s="48"/>
      <c r="S1" s="48"/>
      <c r="T1" s="1"/>
      <c r="U1" s="1"/>
      <c r="V1" s="1"/>
      <c r="W1" s="1"/>
      <c r="X1" s="1"/>
    </row>
    <row r="2" spans="1:24" ht="13.5">
      <c r="A2" s="3" t="s">
        <v>1</v>
      </c>
      <c r="B2" s="3"/>
      <c r="C2" s="3"/>
      <c r="D2" s="3"/>
      <c r="E2" s="3"/>
      <c r="F2" s="3"/>
      <c r="G2" s="3"/>
      <c r="H2" s="4"/>
      <c r="I2" s="4"/>
      <c r="J2" s="3"/>
      <c r="K2" s="49"/>
      <c r="L2" s="49"/>
      <c r="M2" s="49"/>
      <c r="N2" s="49"/>
      <c r="O2" s="49"/>
      <c r="P2" s="49"/>
      <c r="Q2" s="49"/>
      <c r="R2" s="49"/>
      <c r="S2" s="49"/>
      <c r="T2" s="3"/>
      <c r="U2" s="3"/>
      <c r="V2" s="3"/>
      <c r="W2" s="3"/>
      <c r="X2" s="3"/>
    </row>
    <row r="3" spans="1:24" ht="13.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50"/>
      <c r="J3" s="51" t="s">
        <v>10</v>
      </c>
      <c r="K3" s="52"/>
      <c r="L3" s="53" t="s">
        <v>11</v>
      </c>
      <c r="M3" s="54"/>
      <c r="N3" s="54"/>
      <c r="O3" s="54"/>
      <c r="P3" s="54"/>
      <c r="Q3" s="54"/>
      <c r="R3" s="52"/>
      <c r="S3" s="67" t="s">
        <v>12</v>
      </c>
      <c r="T3" s="6" t="s">
        <v>13</v>
      </c>
      <c r="U3" s="6" t="s">
        <v>14</v>
      </c>
      <c r="V3" s="51" t="s">
        <v>15</v>
      </c>
      <c r="W3" s="68"/>
      <c r="X3" s="6" t="s">
        <v>16</v>
      </c>
    </row>
    <row r="4" spans="1:24" ht="36">
      <c r="A4" s="8"/>
      <c r="B4" s="9"/>
      <c r="C4" s="9"/>
      <c r="D4" s="9"/>
      <c r="E4" s="9"/>
      <c r="F4" s="9"/>
      <c r="G4" s="9"/>
      <c r="H4" s="10"/>
      <c r="I4" s="55"/>
      <c r="J4" s="11" t="s">
        <v>17</v>
      </c>
      <c r="K4" s="56" t="s">
        <v>18</v>
      </c>
      <c r="L4" s="56" t="s">
        <v>19</v>
      </c>
      <c r="M4" s="56" t="s">
        <v>20</v>
      </c>
      <c r="N4" s="56" t="s">
        <v>21</v>
      </c>
      <c r="O4" s="56" t="s">
        <v>22</v>
      </c>
      <c r="P4" s="56" t="s">
        <v>23</v>
      </c>
      <c r="Q4" s="56" t="s">
        <v>24</v>
      </c>
      <c r="R4" s="56" t="s">
        <v>25</v>
      </c>
      <c r="S4" s="69"/>
      <c r="T4" s="9"/>
      <c r="U4" s="9"/>
      <c r="V4" s="11" t="s">
        <v>26</v>
      </c>
      <c r="W4" s="11" t="s">
        <v>27</v>
      </c>
      <c r="X4" s="9"/>
    </row>
    <row r="5" spans="1:24" ht="13.5">
      <c r="A5" s="11" t="s">
        <v>28</v>
      </c>
      <c r="B5" s="11"/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2">
        <v>6</v>
      </c>
      <c r="I5" s="12"/>
      <c r="J5" s="11">
        <v>7</v>
      </c>
      <c r="K5" s="12">
        <v>8</v>
      </c>
      <c r="L5" s="12">
        <v>9</v>
      </c>
      <c r="M5" s="57">
        <v>10</v>
      </c>
      <c r="N5" s="12">
        <v>11</v>
      </c>
      <c r="O5" s="12">
        <v>12</v>
      </c>
      <c r="P5" s="12">
        <v>13</v>
      </c>
      <c r="Q5" s="12">
        <v>14</v>
      </c>
      <c r="R5" s="12">
        <v>15</v>
      </c>
      <c r="S5" s="12">
        <v>16</v>
      </c>
      <c r="T5" s="57">
        <v>17</v>
      </c>
      <c r="U5" s="12">
        <v>18</v>
      </c>
      <c r="V5" s="12">
        <v>19</v>
      </c>
      <c r="W5" s="12">
        <v>20</v>
      </c>
      <c r="X5" s="57">
        <v>21</v>
      </c>
    </row>
    <row r="6" spans="1:24" ht="24.75" customHeight="1">
      <c r="A6" s="13"/>
      <c r="B6" s="14" t="s">
        <v>29</v>
      </c>
      <c r="C6" s="15"/>
      <c r="D6" s="13"/>
      <c r="E6" s="16"/>
      <c r="F6" s="17"/>
      <c r="G6" s="17"/>
      <c r="H6" s="18"/>
      <c r="I6" s="18"/>
      <c r="J6" s="17"/>
      <c r="K6" s="58">
        <f aca="true" t="shared" si="0" ref="K6:S6">SUM(K7,K27:K27,K13,K17,K25,K30,K33)</f>
        <v>26419.21</v>
      </c>
      <c r="L6" s="58">
        <f t="shared" si="0"/>
        <v>26419.21</v>
      </c>
      <c r="M6" s="58">
        <f t="shared" si="0"/>
        <v>20459.74</v>
      </c>
      <c r="N6" s="58">
        <f t="shared" si="0"/>
        <v>4641.47</v>
      </c>
      <c r="O6" s="58">
        <f t="shared" si="0"/>
        <v>680</v>
      </c>
      <c r="P6" s="58">
        <f t="shared" si="0"/>
        <v>638</v>
      </c>
      <c r="Q6" s="58">
        <f t="shared" si="0"/>
        <v>0</v>
      </c>
      <c r="R6" s="58">
        <f t="shared" si="0"/>
        <v>0</v>
      </c>
      <c r="S6" s="58">
        <f t="shared" si="0"/>
        <v>0</v>
      </c>
      <c r="T6" s="17">
        <f aca="true" t="shared" si="1" ref="T6:W6">SUM(T8:T34)</f>
        <v>16802</v>
      </c>
      <c r="U6" s="17">
        <f t="shared" si="1"/>
        <v>43943</v>
      </c>
      <c r="V6" s="17">
        <f t="shared" si="1"/>
        <v>14693</v>
      </c>
      <c r="W6" s="17">
        <f t="shared" si="1"/>
        <v>31530</v>
      </c>
      <c r="X6" s="17"/>
    </row>
    <row r="7" spans="1:24" ht="39" customHeight="1">
      <c r="A7" s="19" t="s">
        <v>30</v>
      </c>
      <c r="B7" s="19"/>
      <c r="C7" s="19"/>
      <c r="D7" s="19"/>
      <c r="E7" s="20"/>
      <c r="F7" s="20"/>
      <c r="G7" s="21"/>
      <c r="H7" s="22"/>
      <c r="I7" s="22"/>
      <c r="J7" s="59"/>
      <c r="K7" s="60">
        <f aca="true" t="shared" si="2" ref="K7:S7">SUM(K8:K12)</f>
        <v>5665.4</v>
      </c>
      <c r="L7" s="60">
        <f t="shared" si="2"/>
        <v>5665.4</v>
      </c>
      <c r="M7" s="60">
        <f t="shared" si="2"/>
        <v>4662.9</v>
      </c>
      <c r="N7" s="60">
        <f t="shared" si="2"/>
        <v>322.5</v>
      </c>
      <c r="O7" s="60">
        <f t="shared" si="2"/>
        <v>680</v>
      </c>
      <c r="P7" s="60">
        <f t="shared" si="2"/>
        <v>0</v>
      </c>
      <c r="Q7" s="60">
        <f t="shared" si="2"/>
        <v>0</v>
      </c>
      <c r="R7" s="60">
        <f t="shared" si="2"/>
        <v>0</v>
      </c>
      <c r="S7" s="60">
        <f t="shared" si="2"/>
        <v>0</v>
      </c>
      <c r="T7" s="59"/>
      <c r="U7" s="59"/>
      <c r="V7" s="59"/>
      <c r="W7" s="59"/>
      <c r="X7" s="59"/>
    </row>
    <row r="8" spans="1:24" ht="78.75">
      <c r="A8" s="23">
        <v>1</v>
      </c>
      <c r="B8" s="23" t="s">
        <v>31</v>
      </c>
      <c r="C8" s="23" t="s">
        <v>32</v>
      </c>
      <c r="D8" s="23" t="s">
        <v>33</v>
      </c>
      <c r="E8" s="23" t="s">
        <v>34</v>
      </c>
      <c r="F8" s="24" t="s">
        <v>35</v>
      </c>
      <c r="G8" s="25" t="s">
        <v>36</v>
      </c>
      <c r="H8" s="26" t="s">
        <v>37</v>
      </c>
      <c r="I8" s="26" t="s">
        <v>38</v>
      </c>
      <c r="J8" s="43" t="s">
        <v>39</v>
      </c>
      <c r="K8" s="61">
        <v>1676.8</v>
      </c>
      <c r="L8" s="61">
        <v>1676.8</v>
      </c>
      <c r="M8" s="62">
        <v>1354.3</v>
      </c>
      <c r="N8" s="62">
        <v>322.5</v>
      </c>
      <c r="O8" s="62">
        <v>0</v>
      </c>
      <c r="P8" s="62">
        <v>0</v>
      </c>
      <c r="Q8" s="70">
        <v>0</v>
      </c>
      <c r="R8" s="70">
        <v>0</v>
      </c>
      <c r="S8" s="62">
        <v>0</v>
      </c>
      <c r="T8" s="41">
        <v>440</v>
      </c>
      <c r="U8" s="71">
        <v>2414</v>
      </c>
      <c r="V8" s="71">
        <v>88</v>
      </c>
      <c r="W8" s="71">
        <v>377</v>
      </c>
      <c r="X8" s="72" t="s">
        <v>40</v>
      </c>
    </row>
    <row r="9" spans="1:24" ht="108">
      <c r="A9" s="27">
        <v>2</v>
      </c>
      <c r="B9" s="27" t="s">
        <v>31</v>
      </c>
      <c r="C9" s="27" t="s">
        <v>41</v>
      </c>
      <c r="D9" s="27" t="s">
        <v>42</v>
      </c>
      <c r="E9" s="28" t="s">
        <v>43</v>
      </c>
      <c r="F9" s="29" t="s">
        <v>35</v>
      </c>
      <c r="G9" s="30" t="s">
        <v>36</v>
      </c>
      <c r="H9" s="31">
        <v>44652</v>
      </c>
      <c r="I9" s="37" t="s">
        <v>38</v>
      </c>
      <c r="J9" s="27" t="s">
        <v>44</v>
      </c>
      <c r="K9" s="63">
        <v>800</v>
      </c>
      <c r="L9" s="63">
        <v>800</v>
      </c>
      <c r="M9" s="62">
        <v>800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41">
        <v>124</v>
      </c>
      <c r="U9" s="27">
        <v>512</v>
      </c>
      <c r="V9" s="27">
        <v>30</v>
      </c>
      <c r="W9" s="27">
        <v>120</v>
      </c>
      <c r="X9" s="73" t="s">
        <v>45</v>
      </c>
    </row>
    <row r="10" spans="1:24" ht="24">
      <c r="A10" s="27">
        <v>3</v>
      </c>
      <c r="B10" s="27" t="s">
        <v>31</v>
      </c>
      <c r="C10" s="27" t="s">
        <v>46</v>
      </c>
      <c r="D10" s="27" t="s">
        <v>47</v>
      </c>
      <c r="E10" s="28" t="s">
        <v>48</v>
      </c>
      <c r="F10" s="27" t="s">
        <v>49</v>
      </c>
      <c r="G10" s="32" t="s">
        <v>50</v>
      </c>
      <c r="H10" s="31">
        <v>44652</v>
      </c>
      <c r="I10" s="37" t="s">
        <v>38</v>
      </c>
      <c r="J10" s="27" t="s">
        <v>51</v>
      </c>
      <c r="K10" s="63">
        <v>350</v>
      </c>
      <c r="L10" s="63">
        <v>350</v>
      </c>
      <c r="M10" s="62">
        <v>350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41">
        <v>84</v>
      </c>
      <c r="U10" s="27">
        <v>385</v>
      </c>
      <c r="V10" s="27">
        <v>6</v>
      </c>
      <c r="W10" s="27">
        <v>22</v>
      </c>
      <c r="X10" s="73" t="s">
        <v>45</v>
      </c>
    </row>
    <row r="11" spans="1:24" ht="72">
      <c r="A11" s="33">
        <v>4</v>
      </c>
      <c r="B11" s="23" t="s">
        <v>31</v>
      </c>
      <c r="C11" s="32" t="s">
        <v>52</v>
      </c>
      <c r="D11" s="32" t="s">
        <v>53</v>
      </c>
      <c r="E11" s="32" t="s">
        <v>54</v>
      </c>
      <c r="F11" s="32" t="s">
        <v>35</v>
      </c>
      <c r="G11" s="33" t="s">
        <v>36</v>
      </c>
      <c r="H11" s="26" t="s">
        <v>55</v>
      </c>
      <c r="I11" s="37" t="s">
        <v>38</v>
      </c>
      <c r="J11" s="43" t="s">
        <v>56</v>
      </c>
      <c r="K11" s="32">
        <v>1000</v>
      </c>
      <c r="L11" s="32">
        <v>1000</v>
      </c>
      <c r="M11" s="32">
        <v>1000</v>
      </c>
      <c r="N11" s="62">
        <v>0</v>
      </c>
      <c r="O11" s="62">
        <v>0</v>
      </c>
      <c r="P11" s="62">
        <v>0</v>
      </c>
      <c r="Q11" s="70">
        <v>0</v>
      </c>
      <c r="R11" s="70">
        <v>0</v>
      </c>
      <c r="S11" s="62">
        <v>0</v>
      </c>
      <c r="T11" s="41">
        <v>211</v>
      </c>
      <c r="U11" s="43">
        <v>1194</v>
      </c>
      <c r="V11" s="43">
        <v>26</v>
      </c>
      <c r="W11" s="43">
        <v>135</v>
      </c>
      <c r="X11" s="43" t="s">
        <v>57</v>
      </c>
    </row>
    <row r="12" spans="1:24" ht="72">
      <c r="A12" s="33">
        <v>5</v>
      </c>
      <c r="B12" s="23" t="s">
        <v>31</v>
      </c>
      <c r="C12" s="32" t="s">
        <v>58</v>
      </c>
      <c r="D12" s="32" t="s">
        <v>59</v>
      </c>
      <c r="E12" s="32" t="s">
        <v>60</v>
      </c>
      <c r="F12" s="32" t="s">
        <v>61</v>
      </c>
      <c r="G12" s="33" t="s">
        <v>62</v>
      </c>
      <c r="H12" s="26" t="s">
        <v>55</v>
      </c>
      <c r="I12" s="37" t="s">
        <v>38</v>
      </c>
      <c r="J12" s="43" t="s">
        <v>63</v>
      </c>
      <c r="K12" s="32">
        <v>1838.6</v>
      </c>
      <c r="L12" s="32">
        <v>1838.6</v>
      </c>
      <c r="M12" s="32">
        <v>1158.6</v>
      </c>
      <c r="N12" s="62">
        <v>0</v>
      </c>
      <c r="O12" s="62">
        <v>680</v>
      </c>
      <c r="P12" s="62">
        <v>0</v>
      </c>
      <c r="Q12" s="70">
        <v>0</v>
      </c>
      <c r="R12" s="70">
        <v>0</v>
      </c>
      <c r="S12" s="62">
        <v>0</v>
      </c>
      <c r="T12" s="41">
        <v>65</v>
      </c>
      <c r="U12" s="43">
        <v>357</v>
      </c>
      <c r="V12" s="43">
        <v>11</v>
      </c>
      <c r="W12" s="43">
        <v>36</v>
      </c>
      <c r="X12" s="43" t="s">
        <v>64</v>
      </c>
    </row>
    <row r="13" spans="1:24" ht="13.5">
      <c r="A13" s="34" t="s">
        <v>65</v>
      </c>
      <c r="B13" s="34"/>
      <c r="C13" s="34"/>
      <c r="D13" s="34"/>
      <c r="E13" s="35"/>
      <c r="F13" s="35"/>
      <c r="G13" s="35"/>
      <c r="H13" s="36"/>
      <c r="I13" s="36"/>
      <c r="J13" s="64"/>
      <c r="K13" s="34">
        <f aca="true" t="shared" si="3" ref="K13:N13">SUM(K14:K16)</f>
        <v>9600</v>
      </c>
      <c r="L13" s="34">
        <f t="shared" si="3"/>
        <v>9600</v>
      </c>
      <c r="M13" s="34">
        <f t="shared" si="3"/>
        <v>6860</v>
      </c>
      <c r="N13" s="34">
        <f t="shared" si="3"/>
        <v>2740</v>
      </c>
      <c r="O13" s="34">
        <v>0</v>
      </c>
      <c r="P13" s="34">
        <v>0</v>
      </c>
      <c r="Q13" s="74">
        <v>0</v>
      </c>
      <c r="R13" s="74">
        <v>0</v>
      </c>
      <c r="S13" s="34">
        <v>0</v>
      </c>
      <c r="T13" s="64"/>
      <c r="U13" s="64"/>
      <c r="V13" s="64"/>
      <c r="W13" s="64"/>
      <c r="X13" s="64"/>
    </row>
    <row r="14" spans="1:24" ht="72">
      <c r="A14" s="27">
        <v>1</v>
      </c>
      <c r="B14" s="27" t="s">
        <v>31</v>
      </c>
      <c r="C14" s="27" t="s">
        <v>66</v>
      </c>
      <c r="D14" s="27" t="s">
        <v>67</v>
      </c>
      <c r="E14" s="27" t="s">
        <v>68</v>
      </c>
      <c r="F14" s="33" t="s">
        <v>69</v>
      </c>
      <c r="G14" s="33" t="s">
        <v>70</v>
      </c>
      <c r="H14" s="37" t="s">
        <v>37</v>
      </c>
      <c r="I14" s="37" t="s">
        <v>38</v>
      </c>
      <c r="J14" s="27" t="s">
        <v>71</v>
      </c>
      <c r="K14" s="63">
        <v>2700</v>
      </c>
      <c r="L14" s="62">
        <v>2700</v>
      </c>
      <c r="M14" s="62">
        <v>2295</v>
      </c>
      <c r="N14" s="62">
        <v>405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41">
        <v>73</v>
      </c>
      <c r="U14" s="27">
        <v>416</v>
      </c>
      <c r="V14" s="27">
        <v>23</v>
      </c>
      <c r="W14" s="27">
        <v>139</v>
      </c>
      <c r="X14" s="27"/>
    </row>
    <row r="15" spans="1:24" ht="36">
      <c r="A15" s="27">
        <v>2</v>
      </c>
      <c r="B15" s="27" t="s">
        <v>31</v>
      </c>
      <c r="C15" s="27" t="s">
        <v>72</v>
      </c>
      <c r="D15" s="27" t="s">
        <v>73</v>
      </c>
      <c r="E15" s="27" t="s">
        <v>74</v>
      </c>
      <c r="F15" s="33" t="s">
        <v>75</v>
      </c>
      <c r="G15" s="37" t="s">
        <v>76</v>
      </c>
      <c r="H15" s="37" t="s">
        <v>37</v>
      </c>
      <c r="I15" s="37" t="s">
        <v>38</v>
      </c>
      <c r="J15" s="27" t="s">
        <v>77</v>
      </c>
      <c r="K15" s="63">
        <v>3300</v>
      </c>
      <c r="L15" s="62">
        <v>3300</v>
      </c>
      <c r="M15" s="62">
        <v>2305</v>
      </c>
      <c r="N15" s="62">
        <v>995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41">
        <v>163</v>
      </c>
      <c r="U15" s="27">
        <v>807</v>
      </c>
      <c r="V15" s="27">
        <v>14</v>
      </c>
      <c r="W15" s="27">
        <v>52</v>
      </c>
      <c r="X15" s="27"/>
    </row>
    <row r="16" spans="1:24" ht="60">
      <c r="A16" s="27">
        <v>3</v>
      </c>
      <c r="B16" s="27" t="s">
        <v>31</v>
      </c>
      <c r="C16" s="27" t="s">
        <v>78</v>
      </c>
      <c r="D16" s="27" t="s">
        <v>79</v>
      </c>
      <c r="E16" s="27" t="s">
        <v>80</v>
      </c>
      <c r="F16" s="33" t="s">
        <v>75</v>
      </c>
      <c r="G16" s="37" t="s">
        <v>76</v>
      </c>
      <c r="H16" s="37" t="s">
        <v>81</v>
      </c>
      <c r="I16" s="37" t="s">
        <v>38</v>
      </c>
      <c r="J16" s="27" t="s">
        <v>82</v>
      </c>
      <c r="K16" s="63">
        <v>3600</v>
      </c>
      <c r="L16" s="62">
        <v>3600</v>
      </c>
      <c r="M16" s="62">
        <v>2260</v>
      </c>
      <c r="N16" s="62">
        <v>1340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41">
        <v>117</v>
      </c>
      <c r="U16" s="27">
        <v>544</v>
      </c>
      <c r="V16" s="27">
        <v>25</v>
      </c>
      <c r="W16" s="27">
        <v>105</v>
      </c>
      <c r="X16" s="27"/>
    </row>
    <row r="17" spans="1:24" ht="13.5">
      <c r="A17" s="38" t="s">
        <v>83</v>
      </c>
      <c r="B17" s="38"/>
      <c r="C17" s="38"/>
      <c r="D17" s="38"/>
      <c r="E17" s="39"/>
      <c r="F17" s="39"/>
      <c r="G17" s="39"/>
      <c r="H17" s="40"/>
      <c r="I17" s="40"/>
      <c r="J17" s="38"/>
      <c r="K17" s="65">
        <f aca="true" t="shared" si="4" ref="K17:R17">SUM(K18:K24)</f>
        <v>4320.11</v>
      </c>
      <c r="L17" s="65">
        <f t="shared" si="4"/>
        <v>4320.11</v>
      </c>
      <c r="M17" s="65">
        <f t="shared" si="4"/>
        <v>2463.14</v>
      </c>
      <c r="N17" s="65">
        <f t="shared" si="4"/>
        <v>1218.97</v>
      </c>
      <c r="O17" s="65">
        <f t="shared" si="4"/>
        <v>0</v>
      </c>
      <c r="P17" s="65">
        <f t="shared" si="4"/>
        <v>638</v>
      </c>
      <c r="Q17" s="65">
        <f t="shared" si="4"/>
        <v>0</v>
      </c>
      <c r="R17" s="65">
        <f t="shared" si="4"/>
        <v>0</v>
      </c>
      <c r="S17" s="65">
        <f>SUM(S18:S21)</f>
        <v>0</v>
      </c>
      <c r="T17" s="38"/>
      <c r="U17" s="38"/>
      <c r="V17" s="38"/>
      <c r="W17" s="38"/>
      <c r="X17" s="38"/>
    </row>
    <row r="18" spans="1:24" ht="48">
      <c r="A18" s="41">
        <v>1</v>
      </c>
      <c r="B18" s="41" t="s">
        <v>31</v>
      </c>
      <c r="C18" s="41" t="s">
        <v>84</v>
      </c>
      <c r="D18" s="41" t="s">
        <v>85</v>
      </c>
      <c r="E18" s="41" t="s">
        <v>86</v>
      </c>
      <c r="F18" s="29" t="s">
        <v>49</v>
      </c>
      <c r="G18" s="29" t="s">
        <v>50</v>
      </c>
      <c r="H18" s="37" t="s">
        <v>81</v>
      </c>
      <c r="I18" s="37" t="s">
        <v>38</v>
      </c>
      <c r="J18" s="41" t="s">
        <v>87</v>
      </c>
      <c r="K18" s="62">
        <v>1757.71</v>
      </c>
      <c r="L18" s="62">
        <v>1757.71</v>
      </c>
      <c r="M18" s="62">
        <v>208.24</v>
      </c>
      <c r="N18" s="62">
        <v>911.47</v>
      </c>
      <c r="O18" s="62">
        <v>0</v>
      </c>
      <c r="P18" s="62">
        <v>638</v>
      </c>
      <c r="Q18" s="62">
        <v>0</v>
      </c>
      <c r="R18" s="62">
        <v>0</v>
      </c>
      <c r="S18" s="62">
        <v>0</v>
      </c>
      <c r="T18" s="41">
        <v>181</v>
      </c>
      <c r="U18" s="41">
        <v>1296</v>
      </c>
      <c r="V18" s="41">
        <v>107</v>
      </c>
      <c r="W18" s="41">
        <v>533</v>
      </c>
      <c r="X18" s="41"/>
    </row>
    <row r="19" spans="1:24" ht="48">
      <c r="A19" s="41">
        <v>2</v>
      </c>
      <c r="B19" s="41" t="s">
        <v>31</v>
      </c>
      <c r="C19" s="41" t="s">
        <v>84</v>
      </c>
      <c r="D19" s="41" t="s">
        <v>85</v>
      </c>
      <c r="E19" s="41" t="s">
        <v>86</v>
      </c>
      <c r="F19" s="29" t="s">
        <v>49</v>
      </c>
      <c r="G19" s="29" t="s">
        <v>50</v>
      </c>
      <c r="H19" s="37" t="s">
        <v>81</v>
      </c>
      <c r="I19" s="37" t="s">
        <v>38</v>
      </c>
      <c r="J19" s="43" t="s">
        <v>88</v>
      </c>
      <c r="K19" s="62">
        <v>222.29</v>
      </c>
      <c r="L19" s="62">
        <v>222.29</v>
      </c>
      <c r="M19" s="62">
        <v>222.29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41">
        <v>181</v>
      </c>
      <c r="U19" s="41">
        <v>1296</v>
      </c>
      <c r="V19" s="41">
        <v>107</v>
      </c>
      <c r="W19" s="41">
        <v>533</v>
      </c>
      <c r="X19" s="41" t="s">
        <v>89</v>
      </c>
    </row>
    <row r="20" spans="1:24" ht="48">
      <c r="A20" s="27">
        <v>3</v>
      </c>
      <c r="B20" s="27" t="s">
        <v>31</v>
      </c>
      <c r="C20" s="27" t="s">
        <v>90</v>
      </c>
      <c r="D20" s="27" t="s">
        <v>91</v>
      </c>
      <c r="E20" s="28" t="s">
        <v>92</v>
      </c>
      <c r="F20" s="29" t="s">
        <v>49</v>
      </c>
      <c r="G20" s="29" t="s">
        <v>50</v>
      </c>
      <c r="H20" s="37" t="s">
        <v>81</v>
      </c>
      <c r="I20" s="37" t="s">
        <v>38</v>
      </c>
      <c r="J20" s="41" t="s">
        <v>93</v>
      </c>
      <c r="K20" s="62">
        <v>900</v>
      </c>
      <c r="L20" s="62">
        <v>900</v>
      </c>
      <c r="M20" s="62">
        <v>592.5</v>
      </c>
      <c r="N20" s="62">
        <v>307.5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41">
        <v>122</v>
      </c>
      <c r="U20" s="41">
        <v>678</v>
      </c>
      <c r="V20" s="41">
        <v>26</v>
      </c>
      <c r="W20" s="75">
        <v>112</v>
      </c>
      <c r="X20" s="41"/>
    </row>
    <row r="21" spans="1:24" ht="24">
      <c r="A21" s="23">
        <v>4</v>
      </c>
      <c r="B21" s="23" t="s">
        <v>31</v>
      </c>
      <c r="C21" s="23" t="s">
        <v>94</v>
      </c>
      <c r="D21" s="23" t="s">
        <v>95</v>
      </c>
      <c r="E21" s="23" t="s">
        <v>96</v>
      </c>
      <c r="F21" s="24" t="s">
        <v>35</v>
      </c>
      <c r="G21" s="25" t="s">
        <v>36</v>
      </c>
      <c r="H21" s="26" t="s">
        <v>37</v>
      </c>
      <c r="I21" s="26" t="s">
        <v>38</v>
      </c>
      <c r="J21" s="43" t="s">
        <v>97</v>
      </c>
      <c r="K21" s="61">
        <v>280</v>
      </c>
      <c r="L21" s="61">
        <v>280</v>
      </c>
      <c r="M21" s="62">
        <v>280</v>
      </c>
      <c r="N21" s="62">
        <v>0</v>
      </c>
      <c r="O21" s="62">
        <v>0</v>
      </c>
      <c r="P21" s="62">
        <v>0</v>
      </c>
      <c r="Q21" s="70">
        <v>0</v>
      </c>
      <c r="R21" s="70">
        <v>0</v>
      </c>
      <c r="S21" s="62">
        <v>0</v>
      </c>
      <c r="T21" s="41">
        <v>348</v>
      </c>
      <c r="U21" s="43">
        <v>2659</v>
      </c>
      <c r="V21" s="43">
        <v>164</v>
      </c>
      <c r="W21" s="43">
        <v>1254</v>
      </c>
      <c r="X21" s="71"/>
    </row>
    <row r="22" spans="1:24" ht="24">
      <c r="A22" s="23">
        <v>5</v>
      </c>
      <c r="B22" s="41" t="s">
        <v>31</v>
      </c>
      <c r="C22" s="27" t="s">
        <v>98</v>
      </c>
      <c r="D22" s="27" t="s">
        <v>99</v>
      </c>
      <c r="E22" s="27" t="s">
        <v>100</v>
      </c>
      <c r="F22" s="27" t="s">
        <v>101</v>
      </c>
      <c r="G22" s="27" t="s">
        <v>102</v>
      </c>
      <c r="H22" s="31">
        <v>44774</v>
      </c>
      <c r="I22" s="37" t="s">
        <v>38</v>
      </c>
      <c r="J22" s="43" t="s">
        <v>103</v>
      </c>
      <c r="K22" s="62">
        <v>550</v>
      </c>
      <c r="L22" s="62">
        <v>550</v>
      </c>
      <c r="M22" s="62">
        <v>550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41">
        <v>26</v>
      </c>
      <c r="U22" s="41">
        <v>107</v>
      </c>
      <c r="V22" s="41">
        <v>13</v>
      </c>
      <c r="W22" s="41">
        <v>66</v>
      </c>
      <c r="X22" s="41"/>
    </row>
    <row r="23" spans="1:24" ht="60">
      <c r="A23" s="27">
        <v>6</v>
      </c>
      <c r="B23" s="41" t="s">
        <v>31</v>
      </c>
      <c r="C23" s="27" t="s">
        <v>104</v>
      </c>
      <c r="D23" s="27" t="s">
        <v>105</v>
      </c>
      <c r="E23" s="27" t="s">
        <v>106</v>
      </c>
      <c r="F23" s="27" t="s">
        <v>101</v>
      </c>
      <c r="G23" s="27" t="s">
        <v>102</v>
      </c>
      <c r="H23" s="31">
        <v>44774</v>
      </c>
      <c r="I23" s="37" t="s">
        <v>38</v>
      </c>
      <c r="J23" s="43" t="s">
        <v>107</v>
      </c>
      <c r="K23" s="62">
        <v>500</v>
      </c>
      <c r="L23" s="62">
        <v>500</v>
      </c>
      <c r="M23" s="62">
        <v>500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41">
        <v>451</v>
      </c>
      <c r="U23" s="41">
        <v>2608</v>
      </c>
      <c r="V23" s="41">
        <v>152</v>
      </c>
      <c r="W23" s="41">
        <v>901</v>
      </c>
      <c r="X23" s="41"/>
    </row>
    <row r="24" spans="1:24" ht="36">
      <c r="A24" s="23">
        <v>7</v>
      </c>
      <c r="B24" s="41" t="s">
        <v>31</v>
      </c>
      <c r="C24" s="27" t="s">
        <v>108</v>
      </c>
      <c r="D24" s="27" t="s">
        <v>73</v>
      </c>
      <c r="E24" s="27" t="s">
        <v>109</v>
      </c>
      <c r="F24" s="27" t="s">
        <v>101</v>
      </c>
      <c r="G24" s="27" t="s">
        <v>102</v>
      </c>
      <c r="H24" s="31">
        <v>44774</v>
      </c>
      <c r="I24" s="37" t="s">
        <v>38</v>
      </c>
      <c r="J24" s="43" t="s">
        <v>110</v>
      </c>
      <c r="K24" s="62">
        <v>110.11</v>
      </c>
      <c r="L24" s="62">
        <v>110.11</v>
      </c>
      <c r="M24" s="62">
        <v>110.11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41">
        <v>164</v>
      </c>
      <c r="U24" s="41">
        <v>829</v>
      </c>
      <c r="V24" s="41">
        <v>22</v>
      </c>
      <c r="W24" s="41">
        <v>123</v>
      </c>
      <c r="X24" s="41"/>
    </row>
    <row r="25" spans="1:24" ht="13.5">
      <c r="A25" s="38" t="s">
        <v>111</v>
      </c>
      <c r="B25" s="38"/>
      <c r="C25" s="38"/>
      <c r="D25" s="38"/>
      <c r="E25" s="39"/>
      <c r="F25" s="39"/>
      <c r="G25" s="39"/>
      <c r="H25" s="40"/>
      <c r="I25" s="40"/>
      <c r="J25" s="38"/>
      <c r="K25" s="65">
        <f aca="true" t="shared" si="5" ref="K25:N25">K26</f>
        <v>2400</v>
      </c>
      <c r="L25" s="65">
        <f t="shared" si="5"/>
        <v>2400</v>
      </c>
      <c r="M25" s="65">
        <f t="shared" si="5"/>
        <v>2040</v>
      </c>
      <c r="N25" s="65">
        <f t="shared" si="5"/>
        <v>360</v>
      </c>
      <c r="O25" s="65">
        <v>0</v>
      </c>
      <c r="P25" s="65">
        <v>0</v>
      </c>
      <c r="Q25" s="34">
        <v>0</v>
      </c>
      <c r="R25" s="34">
        <v>0</v>
      </c>
      <c r="S25" s="65">
        <v>0</v>
      </c>
      <c r="T25" s="38"/>
      <c r="U25" s="38"/>
      <c r="V25" s="38"/>
      <c r="W25" s="76"/>
      <c r="X25" s="38"/>
    </row>
    <row r="26" spans="1:24" ht="36">
      <c r="A26" s="41">
        <v>1</v>
      </c>
      <c r="B26" s="41" t="s">
        <v>31</v>
      </c>
      <c r="C26" s="41" t="s">
        <v>112</v>
      </c>
      <c r="D26" s="41" t="s">
        <v>113</v>
      </c>
      <c r="E26" s="41" t="s">
        <v>114</v>
      </c>
      <c r="F26" s="29" t="s">
        <v>75</v>
      </c>
      <c r="G26" s="29" t="s">
        <v>76</v>
      </c>
      <c r="H26" s="42" t="s">
        <v>37</v>
      </c>
      <c r="I26" s="42" t="s">
        <v>38</v>
      </c>
      <c r="J26" s="41" t="s">
        <v>115</v>
      </c>
      <c r="K26" s="62">
        <v>2400</v>
      </c>
      <c r="L26" s="62">
        <v>2400</v>
      </c>
      <c r="M26" s="62">
        <v>2040</v>
      </c>
      <c r="N26" s="62">
        <v>360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41">
        <v>122</v>
      </c>
      <c r="U26" s="41">
        <v>550</v>
      </c>
      <c r="V26" s="41">
        <v>1</v>
      </c>
      <c r="W26" s="75">
        <v>4</v>
      </c>
      <c r="X26" s="41"/>
    </row>
    <row r="27" spans="1:24" ht="13.5">
      <c r="A27" s="39" t="s">
        <v>116</v>
      </c>
      <c r="B27" s="39"/>
      <c r="C27" s="39"/>
      <c r="D27" s="39"/>
      <c r="E27" s="39"/>
      <c r="F27" s="39"/>
      <c r="G27" s="39"/>
      <c r="H27" s="40"/>
      <c r="I27" s="40"/>
      <c r="J27" s="38"/>
      <c r="K27" s="65">
        <f aca="true" t="shared" si="6" ref="K27:S27">SUM(K28:K29)</f>
        <v>450</v>
      </c>
      <c r="L27" s="65">
        <f t="shared" si="6"/>
        <v>450</v>
      </c>
      <c r="M27" s="65">
        <f t="shared" si="6"/>
        <v>450</v>
      </c>
      <c r="N27" s="65">
        <f t="shared" si="6"/>
        <v>0</v>
      </c>
      <c r="O27" s="65">
        <f t="shared" si="6"/>
        <v>0</v>
      </c>
      <c r="P27" s="65">
        <f t="shared" si="6"/>
        <v>0</v>
      </c>
      <c r="Q27" s="65">
        <f t="shared" si="6"/>
        <v>0</v>
      </c>
      <c r="R27" s="65">
        <f t="shared" si="6"/>
        <v>0</v>
      </c>
      <c r="S27" s="65">
        <f t="shared" si="6"/>
        <v>0</v>
      </c>
      <c r="T27" s="38"/>
      <c r="U27" s="38"/>
      <c r="V27" s="38"/>
      <c r="W27" s="76"/>
      <c r="X27" s="38"/>
    </row>
    <row r="28" spans="1:24" ht="36">
      <c r="A28" s="26">
        <v>1</v>
      </c>
      <c r="B28" s="23" t="s">
        <v>31</v>
      </c>
      <c r="C28" s="23" t="s">
        <v>117</v>
      </c>
      <c r="D28" s="23" t="s">
        <v>118</v>
      </c>
      <c r="E28" s="23" t="s">
        <v>119</v>
      </c>
      <c r="F28" s="43" t="s">
        <v>69</v>
      </c>
      <c r="G28" s="43" t="s">
        <v>120</v>
      </c>
      <c r="H28" s="42" t="s">
        <v>37</v>
      </c>
      <c r="I28" s="42" t="s">
        <v>121</v>
      </c>
      <c r="J28" s="43" t="s">
        <v>122</v>
      </c>
      <c r="K28" s="61">
        <v>150</v>
      </c>
      <c r="L28" s="61">
        <v>150</v>
      </c>
      <c r="M28" s="61">
        <v>150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43">
        <v>20</v>
      </c>
      <c r="U28" s="43">
        <v>131</v>
      </c>
      <c r="V28" s="43">
        <v>5</v>
      </c>
      <c r="W28" s="43">
        <v>23</v>
      </c>
      <c r="X28" s="43"/>
    </row>
    <row r="29" spans="1:24" ht="36">
      <c r="A29" s="26">
        <v>2</v>
      </c>
      <c r="B29" s="23" t="s">
        <v>31</v>
      </c>
      <c r="C29" s="23" t="s">
        <v>123</v>
      </c>
      <c r="D29" s="23" t="s">
        <v>124</v>
      </c>
      <c r="E29" s="23" t="s">
        <v>125</v>
      </c>
      <c r="F29" s="43" t="s">
        <v>126</v>
      </c>
      <c r="G29" s="43" t="s">
        <v>127</v>
      </c>
      <c r="H29" s="42" t="s">
        <v>55</v>
      </c>
      <c r="I29" s="42" t="s">
        <v>128</v>
      </c>
      <c r="J29" s="43" t="s">
        <v>129</v>
      </c>
      <c r="K29" s="61">
        <v>300</v>
      </c>
      <c r="L29" s="61">
        <v>300</v>
      </c>
      <c r="M29" s="61">
        <v>300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43">
        <v>43</v>
      </c>
      <c r="U29" s="43">
        <v>186</v>
      </c>
      <c r="V29" s="43">
        <v>6</v>
      </c>
      <c r="W29" s="43">
        <v>21</v>
      </c>
      <c r="X29" s="43"/>
    </row>
    <row r="30" spans="1:24" ht="13.5">
      <c r="A30" s="44" t="s">
        <v>130</v>
      </c>
      <c r="B30" s="45"/>
      <c r="C30" s="45"/>
      <c r="D30" s="46"/>
      <c r="E30" s="38"/>
      <c r="F30" s="38"/>
      <c r="G30" s="38"/>
      <c r="H30" s="40"/>
      <c r="I30" s="40"/>
      <c r="J30" s="38"/>
      <c r="K30" s="65">
        <f aca="true" t="shared" si="7" ref="K30:S30">SUM(K31+K32)</f>
        <v>3510.5</v>
      </c>
      <c r="L30" s="65">
        <f t="shared" si="7"/>
        <v>3510.5</v>
      </c>
      <c r="M30" s="65">
        <f t="shared" si="7"/>
        <v>3510.5</v>
      </c>
      <c r="N30" s="65">
        <f t="shared" si="7"/>
        <v>0</v>
      </c>
      <c r="O30" s="65">
        <f t="shared" si="7"/>
        <v>0</v>
      </c>
      <c r="P30" s="65">
        <f t="shared" si="7"/>
        <v>0</v>
      </c>
      <c r="Q30" s="65">
        <f t="shared" si="7"/>
        <v>0</v>
      </c>
      <c r="R30" s="65">
        <f t="shared" si="7"/>
        <v>0</v>
      </c>
      <c r="S30" s="65">
        <f t="shared" si="7"/>
        <v>0</v>
      </c>
      <c r="T30" s="38"/>
      <c r="U30" s="38"/>
      <c r="V30" s="38"/>
      <c r="W30" s="76"/>
      <c r="X30" s="38"/>
    </row>
    <row r="31" spans="1:24" ht="60">
      <c r="A31" s="26" t="s">
        <v>131</v>
      </c>
      <c r="B31" s="23" t="s">
        <v>31</v>
      </c>
      <c r="C31" s="23" t="s">
        <v>132</v>
      </c>
      <c r="D31" s="23" t="s">
        <v>133</v>
      </c>
      <c r="E31" s="23" t="s">
        <v>134</v>
      </c>
      <c r="F31" s="43" t="s">
        <v>135</v>
      </c>
      <c r="G31" s="43" t="s">
        <v>136</v>
      </c>
      <c r="H31" s="42" t="s">
        <v>137</v>
      </c>
      <c r="I31" s="42" t="s">
        <v>38</v>
      </c>
      <c r="J31" s="43" t="s">
        <v>138</v>
      </c>
      <c r="K31" s="61">
        <v>2030.95</v>
      </c>
      <c r="L31" s="61">
        <v>2030.95</v>
      </c>
      <c r="M31" s="61">
        <v>2030.95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43">
        <v>6261</v>
      </c>
      <c r="U31" s="43">
        <v>10030</v>
      </c>
      <c r="V31" s="43">
        <v>6261</v>
      </c>
      <c r="W31" s="43">
        <v>10030</v>
      </c>
      <c r="X31" s="43"/>
    </row>
    <row r="32" spans="1:24" ht="36">
      <c r="A32" s="26" t="s">
        <v>139</v>
      </c>
      <c r="B32" s="23" t="s">
        <v>31</v>
      </c>
      <c r="C32" s="23" t="s">
        <v>132</v>
      </c>
      <c r="D32" s="23" t="s">
        <v>133</v>
      </c>
      <c r="E32" s="23" t="s">
        <v>134</v>
      </c>
      <c r="F32" s="43" t="s">
        <v>135</v>
      </c>
      <c r="G32" s="43" t="s">
        <v>136</v>
      </c>
      <c r="H32" s="42" t="s">
        <v>137</v>
      </c>
      <c r="I32" s="42" t="s">
        <v>38</v>
      </c>
      <c r="J32" s="43" t="s">
        <v>140</v>
      </c>
      <c r="K32" s="61">
        <v>1479.55</v>
      </c>
      <c r="L32" s="61">
        <v>1479.55</v>
      </c>
      <c r="M32" s="61">
        <v>1479.55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43">
        <v>6261</v>
      </c>
      <c r="U32" s="43">
        <v>9966</v>
      </c>
      <c r="V32" s="43">
        <v>6261</v>
      </c>
      <c r="W32" s="43">
        <v>9966</v>
      </c>
      <c r="X32" s="43"/>
    </row>
    <row r="33" spans="1:24" ht="13.5">
      <c r="A33" s="44" t="s">
        <v>141</v>
      </c>
      <c r="B33" s="45"/>
      <c r="C33" s="45"/>
      <c r="D33" s="46"/>
      <c r="E33" s="38"/>
      <c r="F33" s="38"/>
      <c r="G33" s="38"/>
      <c r="H33" s="40"/>
      <c r="I33" s="40"/>
      <c r="J33" s="38"/>
      <c r="K33" s="65">
        <f aca="true" t="shared" si="8" ref="K33:S33">K34</f>
        <v>473.2</v>
      </c>
      <c r="L33" s="65">
        <f t="shared" si="8"/>
        <v>473.2</v>
      </c>
      <c r="M33" s="65">
        <f t="shared" si="8"/>
        <v>473.2</v>
      </c>
      <c r="N33" s="65">
        <f t="shared" si="8"/>
        <v>0</v>
      </c>
      <c r="O33" s="65">
        <f t="shared" si="8"/>
        <v>0</v>
      </c>
      <c r="P33" s="65">
        <f t="shared" si="8"/>
        <v>0</v>
      </c>
      <c r="Q33" s="65">
        <f t="shared" si="8"/>
        <v>0</v>
      </c>
      <c r="R33" s="65">
        <f t="shared" si="8"/>
        <v>0</v>
      </c>
      <c r="S33" s="65">
        <f t="shared" si="8"/>
        <v>0</v>
      </c>
      <c r="T33" s="65"/>
      <c r="U33" s="65"/>
      <c r="V33" s="65"/>
      <c r="W33" s="38"/>
      <c r="X33" s="38"/>
    </row>
    <row r="34" spans="1:24" ht="36">
      <c r="A34" s="47">
        <v>1</v>
      </c>
      <c r="B34" s="47" t="s">
        <v>31</v>
      </c>
      <c r="C34" s="47" t="s">
        <v>142</v>
      </c>
      <c r="D34" s="47" t="s">
        <v>31</v>
      </c>
      <c r="E34" s="47" t="s">
        <v>143</v>
      </c>
      <c r="F34" s="47" t="s">
        <v>144</v>
      </c>
      <c r="G34" s="47" t="s">
        <v>145</v>
      </c>
      <c r="H34" s="42" t="s">
        <v>37</v>
      </c>
      <c r="I34" s="66" t="s">
        <v>146</v>
      </c>
      <c r="J34" s="47" t="s">
        <v>147</v>
      </c>
      <c r="K34" s="47">
        <v>473.2</v>
      </c>
      <c r="L34" s="47">
        <v>473.2</v>
      </c>
      <c r="M34" s="47">
        <v>473.2</v>
      </c>
      <c r="N34" s="47">
        <v>0</v>
      </c>
      <c r="O34" s="47">
        <v>0</v>
      </c>
      <c r="P34" s="47">
        <v>0</v>
      </c>
      <c r="Q34" s="47">
        <v>0</v>
      </c>
      <c r="R34" s="77">
        <v>0</v>
      </c>
      <c r="S34" s="47">
        <v>0</v>
      </c>
      <c r="T34" s="47">
        <v>1345</v>
      </c>
      <c r="U34" s="47">
        <v>6978</v>
      </c>
      <c r="V34" s="47">
        <v>1345</v>
      </c>
      <c r="W34" s="47">
        <v>6978</v>
      </c>
      <c r="X34" s="47"/>
    </row>
  </sheetData>
  <sheetProtection/>
  <mergeCells count="27">
    <mergeCell ref="A1:X1"/>
    <mergeCell ref="A2:X2"/>
    <mergeCell ref="J3:K3"/>
    <mergeCell ref="L3:R3"/>
    <mergeCell ref="V3:W3"/>
    <mergeCell ref="A5:B5"/>
    <mergeCell ref="H5:I5"/>
    <mergeCell ref="B6:C6"/>
    <mergeCell ref="A7:D7"/>
    <mergeCell ref="A13:D13"/>
    <mergeCell ref="A17:D17"/>
    <mergeCell ref="A25:D25"/>
    <mergeCell ref="A27:D27"/>
    <mergeCell ref="A30:D30"/>
    <mergeCell ref="A33:D33"/>
    <mergeCell ref="A3:A4"/>
    <mergeCell ref="B3:B4"/>
    <mergeCell ref="C3:C4"/>
    <mergeCell ref="D3:D4"/>
    <mergeCell ref="E3:E4"/>
    <mergeCell ref="F3:F4"/>
    <mergeCell ref="G3:G4"/>
    <mergeCell ref="S3:S4"/>
    <mergeCell ref="T3:T4"/>
    <mergeCell ref="U3:U4"/>
    <mergeCell ref="X3:X4"/>
    <mergeCell ref="H3:I4"/>
  </mergeCells>
  <printOptions/>
  <pageMargins left="0.75" right="0.75" top="1" bottom="1" header="0.5" footer="0.5"/>
  <pageSetup fitToHeight="0" fitToWidth="1" orientation="landscape" paperSize="8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 方大攀</cp:lastModifiedBy>
  <cp:lastPrinted>2022-02-16T11:53:24Z</cp:lastPrinted>
  <dcterms:created xsi:type="dcterms:W3CDTF">2019-11-12T17:39:00Z</dcterms:created>
  <dcterms:modified xsi:type="dcterms:W3CDTF">2022-12-01T08:14:14Z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1FC5FC78956D4E1195E645DA64EABE18</vt:lpwstr>
  </property>
  <property fmtid="{D5CDD505-2E9C-101B-9397-08002B2CF9AE}" pid="5" name="KSOReadingLayo">
    <vt:bool>true</vt:bool>
  </property>
</Properties>
</file>